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yvalbuena\OneDrive - Universidad de Cundinamarca\HEIDY-2022\PROCESOS DIRECTA -2022\3. F-CD-160 ELEMENTOS CAFETERIA CAD\3. DOCUMENTOS A PUBLICAR\"/>
    </mc:Choice>
  </mc:AlternateContent>
  <xr:revisionPtr revIDLastSave="23" documentId="6_{12F09782-F94A-4E14-AD39-782BA3485A38}" xr6:coauthVersionLast="36" xr6:coauthVersionMax="47" xr10:uidLastSave="{92C373EB-C41B-424A-8824-54EAA329E78F}"/>
  <bookViews>
    <workbookView xWindow="-120" yWindow="-120" windowWidth="21840" windowHeight="13140" xr2:uid="{00000000-000D-0000-FFFF-FFFF00000000}"/>
  </bookViews>
  <sheets>
    <sheet name="Hoja1" sheetId="1" r:id="rId1"/>
    <sheet name="Hoja2" sheetId="2"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J24" i="1"/>
  <c r="N24" i="1" s="1"/>
  <c r="H24" i="1"/>
  <c r="M24" i="1" s="1"/>
  <c r="L23" i="1"/>
  <c r="J23" i="1"/>
  <c r="N23" i="1" s="1"/>
  <c r="H23" i="1"/>
  <c r="M23" i="1" s="1"/>
  <c r="L22" i="1"/>
  <c r="J22" i="1"/>
  <c r="N22" i="1" s="1"/>
  <c r="H22" i="1"/>
  <c r="M22" i="1" s="1"/>
  <c r="L21" i="1"/>
  <c r="J21" i="1"/>
  <c r="N21" i="1" s="1"/>
  <c r="H21" i="1"/>
  <c r="M21" i="1" s="1"/>
  <c r="O21" i="1" l="1"/>
  <c r="O22" i="1"/>
  <c r="O23" i="1"/>
  <c r="O24" i="1"/>
  <c r="K22" i="1"/>
  <c r="K24" i="1"/>
  <c r="K21" i="1"/>
  <c r="K23" i="1"/>
  <c r="O26" i="1" l="1"/>
  <c r="O29" i="1" s="1"/>
  <c r="L20" i="1"/>
  <c r="O25" i="1" s="1"/>
  <c r="J20" i="1" l="1"/>
  <c r="N20" i="1" l="1"/>
  <c r="O32" i="1" l="1"/>
  <c r="O33" i="1" s="1"/>
  <c r="H20" i="1"/>
  <c r="K20" i="1" s="1"/>
  <c r="M20" i="1" l="1"/>
  <c r="O20" i="1" s="1"/>
  <c r="O27" i="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<sst xmlns="http://schemas.openxmlformats.org/spreadsheetml/2006/main" count="55" uniqueCount="52">
  <si>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</si>
  <si>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</si>
  <si>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</si>
  <si>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</si>
  <si>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</si>
  <si>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</si>
  <si>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</si>
  <si>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</si>
  <si>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</si>
  <si>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</si>
  <si>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</si>
  <si>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</si>
  <si>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</si>
  <si>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</si>
  <si>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</si>
  <si>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</si>
  <si>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</si>
  <si>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</si>
  <si>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</si>
  <si>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</si>
  <si>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</si>
  <si>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</si>
  <si>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</si>
  <si>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</si>
  <si>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</si>
  <si>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</si>
  <si>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</si>
  <si>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</si>
  <si>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</si>
  <si>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</si>
  <si>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</si>
  <si>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</si>
  <si>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</si>
  <si>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</si>
  <si>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</si>
  <si>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</si>
  <si>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</si>
  <si>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</si>
  <si>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</si>
  <si>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</si>
  <si>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</si>
  <si>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</si>
  <si>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</si>
  <si>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</si>
  <si>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</si>
  <si>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AZUCAR X 5 GR, PAQUETE DE 200 TUBOS STICK PACK, BOLSA POR 10 PAQUETES MARCA RECONOCIDA </t>
  </si>
  <si>
    <t>CAFÉ MOLIDO 100% CAFÉ TOSTADO SIN DESCAFEINAR  BOLSA X 500 GRS, MARCA RECONOCIDA </t>
  </si>
  <si>
    <t>BEBIDA ARÓMATICA SABORES SURTIDOS CAJA X 48 CUBOS MARCA RECONOCIDA </t>
  </si>
  <si>
    <t>VASO DESECHABLE EN CARTÓN PARA AGUA CAPACIDAD 7 ONZ, PAQUETE X 50 UNIDADES, MARCA RECONOCIDA </t>
  </si>
  <si>
    <t>VASO DESECHABLE EN CARTÓN PARA BEBIDA CALIENTE CAPACIDAD DE 4 ONZAS , PAQUETE X 50 UNIDADES , MARCA RECONOCIDA </t>
  </si>
  <si>
    <t>PAQUETE</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</si>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</sst>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28"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9" xfId="0" applyFont="1" applyBorder="1" applyAlignment="1">
      <alignment wrapText="1"/>
    </xf>
    <xf numFmtId="0" fontId="1" fillId="0" borderId="31" xfId="0" applyFont="1" applyBorder="1" applyAlignment="1">
      <alignment wrapText="1"/>
    </xf>
    <xf numFmtId="0" fontId="1" fillId="0" borderId="29"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6" zoomScale="70" zoomScaleNormal="70" zoomScaleSheetLayoutView="70" zoomScalePageLayoutView="55" workbookViewId="0">
      <selection activeCell="I24" sqref="I24"/>
    </sheetView>
  </sheetViews>
  <sheetFormatPr baseColWidth="10" defaultColWidth="11.42578125" defaultRowHeight="15" x14ac:dyDescent="0.25"/>
  <cols>
    <col min="1" max="1" width="10.7109375" style="8" customWidth="1"/>
    <col min="2" max="2" width="94.285156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38</v>
      </c>
      <c r="O3" s="72"/>
    </row>
    <row r="4" spans="1:15" ht="16.5" customHeight="1" x14ac:dyDescent="0.25">
      <c r="A4" s="60"/>
      <c r="B4" s="67" t="s">
        <v>36</v>
      </c>
      <c r="C4" s="67"/>
      <c r="D4" s="67"/>
      <c r="E4" s="67"/>
      <c r="F4" s="67"/>
      <c r="G4" s="67"/>
      <c r="H4" s="67"/>
      <c r="I4" s="67"/>
      <c r="J4" s="67"/>
      <c r="K4" s="67"/>
      <c r="L4" s="67"/>
      <c r="M4" s="67"/>
      <c r="N4" s="72" t="s">
        <v>39</v>
      </c>
      <c r="O4" s="72"/>
    </row>
    <row r="5" spans="1:15" ht="15" customHeight="1" x14ac:dyDescent="0.25">
      <c r="A5" s="60"/>
      <c r="B5" s="67"/>
      <c r="C5" s="67"/>
      <c r="D5" s="67"/>
      <c r="E5" s="67"/>
      <c r="F5" s="67"/>
      <c r="G5" s="67"/>
      <c r="H5" s="67"/>
      <c r="I5" s="67"/>
      <c r="J5" s="67"/>
      <c r="K5" s="67"/>
      <c r="L5" s="67"/>
      <c r="M5" s="67"/>
      <c r="N5" s="72" t="s">
        <v>40</v>
      </c>
      <c r="O5" s="72"/>
    </row>
    <row r="7" spans="1:15" x14ac:dyDescent="0.25">
      <c r="A7" s="11" t="s">
        <v>42</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9"/>
      <c r="J12" s="29"/>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9"/>
      <c r="J14" s="29"/>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5.75" customHeight="1" x14ac:dyDescent="0.2">
      <c r="A20" s="32">
        <v>1</v>
      </c>
      <c r="B20" s="73" t="s">
        <v>45</v>
      </c>
      <c r="C20" s="33"/>
      <c r="D20" s="75">
        <v>10</v>
      </c>
      <c r="E20" s="75" t="s">
        <v>50</v>
      </c>
      <c r="F20" s="27">
        <v>0</v>
      </c>
      <c r="G20" s="28">
        <v>0</v>
      </c>
      <c r="H20" s="1">
        <f>+ROUND(F20*G20,0)</f>
        <v>0</v>
      </c>
      <c r="I20" s="28">
        <v>0</v>
      </c>
      <c r="J20" s="1">
        <f>ROUND(F20*I20,0)</f>
        <v>0</v>
      </c>
      <c r="K20" s="1">
        <f>ROUND(F20+H20+J20,0)</f>
        <v>0</v>
      </c>
      <c r="L20" s="1">
        <f>ROUND(F20*D20,0)</f>
        <v>0</v>
      </c>
      <c r="M20" s="1">
        <f>ROUND(D20*H20,0)</f>
        <v>0</v>
      </c>
      <c r="N20" s="1">
        <f>ROUND(J20*D20,0)</f>
        <v>0</v>
      </c>
      <c r="O20" s="2">
        <f>ROUND(L20+N20+M20,0)</f>
        <v>0</v>
      </c>
    </row>
    <row r="21" spans="1:15" s="24" customFormat="1" ht="28.5" x14ac:dyDescent="0.2">
      <c r="A21" s="34">
        <v>2</v>
      </c>
      <c r="B21" s="73" t="s">
        <v>46</v>
      </c>
      <c r="C21" s="33"/>
      <c r="D21" s="75">
        <v>50</v>
      </c>
      <c r="E21" s="75" t="s">
        <v>43</v>
      </c>
      <c r="F21" s="27">
        <v>0</v>
      </c>
      <c r="G21" s="28">
        <v>0</v>
      </c>
      <c r="H21" s="1">
        <f t="shared" ref="H21:H24" si="0">+ROUND(F21*G21,0)</f>
        <v>0</v>
      </c>
      <c r="I21" s="28">
        <v>0</v>
      </c>
      <c r="J21" s="1">
        <f t="shared" ref="J21:J24" si="1">ROUND(F21*I21,0)</f>
        <v>0</v>
      </c>
      <c r="K21" s="1">
        <f t="shared" ref="K21:K24" si="2">ROUND(F21+H21+J21,0)</f>
        <v>0</v>
      </c>
      <c r="L21" s="1">
        <f t="shared" ref="L21:L24" si="3">ROUND(F21*D21,0)</f>
        <v>0</v>
      </c>
      <c r="M21" s="1">
        <f t="shared" ref="M21:M24" si="4">ROUND(D21*H21,0)</f>
        <v>0</v>
      </c>
      <c r="N21" s="1">
        <f t="shared" ref="N21:N24" si="5">ROUND(J21*D21,0)</f>
        <v>0</v>
      </c>
      <c r="O21" s="2">
        <f t="shared" ref="O21:O24" si="6">ROUND(L21+N21+M21,0)</f>
        <v>0</v>
      </c>
    </row>
    <row r="22" spans="1:15" s="24" customFormat="1" x14ac:dyDescent="0.2">
      <c r="A22" s="34">
        <v>3</v>
      </c>
      <c r="B22" s="73" t="s">
        <v>47</v>
      </c>
      <c r="C22" s="33"/>
      <c r="D22" s="75">
        <v>20</v>
      </c>
      <c r="E22" s="75" t="s">
        <v>51</v>
      </c>
      <c r="F22" s="27">
        <v>0</v>
      </c>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28.5" x14ac:dyDescent="0.2">
      <c r="A23" s="34">
        <v>4</v>
      </c>
      <c r="B23" s="73" t="s">
        <v>48</v>
      </c>
      <c r="C23" s="33"/>
      <c r="D23" s="75">
        <v>30</v>
      </c>
      <c r="E23" s="75" t="s">
        <v>50</v>
      </c>
      <c r="F23" s="27">
        <v>0</v>
      </c>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38.25" customHeight="1" x14ac:dyDescent="0.2">
      <c r="A24" s="35">
        <v>5</v>
      </c>
      <c r="B24" s="74" t="s">
        <v>49</v>
      </c>
      <c r="C24" s="33"/>
      <c r="D24" s="75">
        <v>44</v>
      </c>
      <c r="E24" s="75" t="s">
        <v>50</v>
      </c>
      <c r="F24" s="27">
        <v>0</v>
      </c>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42" customHeight="1" thickBot="1" x14ac:dyDescent="0.25">
      <c r="A25" s="19"/>
      <c r="B25" s="53"/>
      <c r="C25" s="53"/>
      <c r="D25" s="53"/>
      <c r="E25" s="53"/>
      <c r="F25" s="53"/>
      <c r="G25" s="53"/>
      <c r="H25" s="53"/>
      <c r="I25" s="53"/>
      <c r="J25" s="53"/>
      <c r="K25" s="53"/>
      <c r="L25" s="53"/>
      <c r="M25" s="54" t="s">
        <v>35</v>
      </c>
      <c r="N25" s="54"/>
      <c r="O25" s="31">
        <f>SUMIF(G:G,0%,L:L)</f>
        <v>0</v>
      </c>
    </row>
    <row r="26" spans="1:15" s="24" customFormat="1" ht="39" customHeight="1" thickBot="1" x14ac:dyDescent="0.25">
      <c r="A26" s="39" t="s">
        <v>24</v>
      </c>
      <c r="B26" s="40"/>
      <c r="C26" s="40"/>
      <c r="D26" s="40"/>
      <c r="E26" s="40"/>
      <c r="F26" s="40"/>
      <c r="G26" s="40"/>
      <c r="H26" s="40"/>
      <c r="I26" s="40"/>
      <c r="J26" s="40"/>
      <c r="K26" s="40"/>
      <c r="L26" s="40"/>
      <c r="M26" s="55" t="s">
        <v>10</v>
      </c>
      <c r="N26" s="55"/>
      <c r="O26" s="4">
        <f>SUMIF(G:G,5%,L:L)</f>
        <v>0</v>
      </c>
    </row>
    <row r="27" spans="1:15" s="24" customFormat="1" ht="30" customHeight="1" x14ac:dyDescent="0.2">
      <c r="A27" s="36" t="s">
        <v>41</v>
      </c>
      <c r="B27" s="36"/>
      <c r="C27" s="36"/>
      <c r="D27" s="36"/>
      <c r="E27" s="36"/>
      <c r="F27" s="36"/>
      <c r="G27" s="36"/>
      <c r="H27" s="36"/>
      <c r="I27" s="36"/>
      <c r="J27" s="36"/>
      <c r="K27" s="36"/>
      <c r="L27" s="37"/>
      <c r="M27" s="55" t="s">
        <v>11</v>
      </c>
      <c r="N27" s="55"/>
      <c r="O27" s="4">
        <f>SUMIF(G:G,19%,L:L)</f>
        <v>0</v>
      </c>
    </row>
    <row r="28" spans="1:15" s="24" customFormat="1" ht="30" customHeight="1" x14ac:dyDescent="0.2">
      <c r="A28" s="38"/>
      <c r="B28" s="38"/>
      <c r="C28" s="38"/>
      <c r="D28" s="38"/>
      <c r="E28" s="38"/>
      <c r="F28" s="38"/>
      <c r="G28" s="38"/>
      <c r="H28" s="38"/>
      <c r="I28" s="38"/>
      <c r="J28" s="38"/>
      <c r="K28" s="38"/>
      <c r="L28" s="38"/>
      <c r="M28" s="56" t="s">
        <v>7</v>
      </c>
      <c r="N28" s="57"/>
      <c r="O28" s="5">
        <f>SUM(O25:O27)</f>
        <v>0</v>
      </c>
    </row>
    <row r="29" spans="1:15" s="24" customFormat="1" ht="30" customHeight="1" x14ac:dyDescent="0.2">
      <c r="A29" s="38"/>
      <c r="B29" s="38"/>
      <c r="C29" s="38"/>
      <c r="D29" s="38"/>
      <c r="E29" s="38"/>
      <c r="F29" s="38"/>
      <c r="G29" s="38"/>
      <c r="H29" s="38"/>
      <c r="I29" s="38"/>
      <c r="J29" s="38"/>
      <c r="K29" s="38"/>
      <c r="L29" s="38"/>
      <c r="M29" s="58" t="s">
        <v>12</v>
      </c>
      <c r="N29" s="59"/>
      <c r="O29" s="6">
        <f>ROUND(O26*5%,0)</f>
        <v>0</v>
      </c>
    </row>
    <row r="30" spans="1:15" s="24" customFormat="1" ht="30" customHeight="1" x14ac:dyDescent="0.2">
      <c r="A30" s="38"/>
      <c r="B30" s="38"/>
      <c r="C30" s="38"/>
      <c r="D30" s="38"/>
      <c r="E30" s="38"/>
      <c r="F30" s="38"/>
      <c r="G30" s="38"/>
      <c r="H30" s="38"/>
      <c r="I30" s="38"/>
      <c r="J30" s="38"/>
      <c r="K30" s="38"/>
      <c r="L30" s="38"/>
      <c r="M30" s="58" t="s">
        <v>13</v>
      </c>
      <c r="N30" s="59"/>
      <c r="O30" s="4">
        <f>ROUND(O27*19%,0)</f>
        <v>0</v>
      </c>
    </row>
    <row r="31" spans="1:15" s="24" customFormat="1" ht="30" customHeight="1" x14ac:dyDescent="0.2">
      <c r="A31" s="38"/>
      <c r="B31" s="38"/>
      <c r="C31" s="38"/>
      <c r="D31" s="38"/>
      <c r="E31" s="38"/>
      <c r="F31" s="38"/>
      <c r="G31" s="38"/>
      <c r="H31" s="38"/>
      <c r="I31" s="38"/>
      <c r="J31" s="38"/>
      <c r="K31" s="38"/>
      <c r="L31" s="38"/>
      <c r="M31" s="56" t="s">
        <v>14</v>
      </c>
      <c r="N31" s="57"/>
      <c r="O31" s="5">
        <f>SUM(O29:O30)</f>
        <v>0</v>
      </c>
    </row>
    <row r="32" spans="1:15" s="24" customFormat="1" ht="30" customHeight="1" x14ac:dyDescent="0.2">
      <c r="A32" s="38"/>
      <c r="B32" s="38"/>
      <c r="C32" s="38"/>
      <c r="D32" s="38"/>
      <c r="E32" s="38"/>
      <c r="F32" s="38"/>
      <c r="G32" s="38"/>
      <c r="H32" s="38"/>
      <c r="I32" s="38"/>
      <c r="J32" s="38"/>
      <c r="K32" s="38"/>
      <c r="L32" s="38"/>
      <c r="M32" s="70" t="s">
        <v>33</v>
      </c>
      <c r="N32" s="71"/>
      <c r="O32" s="4">
        <f>ROUND(SUM(N20:N20),0)</f>
        <v>0</v>
      </c>
    </row>
    <row r="33" spans="1:15" s="24" customFormat="1" ht="37.5" customHeight="1" x14ac:dyDescent="0.2">
      <c r="A33" s="38"/>
      <c r="B33" s="38"/>
      <c r="C33" s="38"/>
      <c r="D33" s="38"/>
      <c r="E33" s="38"/>
      <c r="F33" s="38"/>
      <c r="G33" s="38"/>
      <c r="H33" s="38"/>
      <c r="I33" s="38"/>
      <c r="J33" s="38"/>
      <c r="K33" s="38"/>
      <c r="L33" s="38"/>
      <c r="M33" s="68" t="s">
        <v>32</v>
      </c>
      <c r="N33" s="69"/>
      <c r="O33" s="5">
        <f>SUM(O32)</f>
        <v>0</v>
      </c>
    </row>
    <row r="34" spans="1:15" s="24" customFormat="1" ht="30" customHeight="1" x14ac:dyDescent="0.2">
      <c r="A34" s="38"/>
      <c r="B34" s="38"/>
      <c r="C34" s="38"/>
      <c r="D34" s="38"/>
      <c r="E34" s="38"/>
      <c r="F34" s="38"/>
      <c r="G34" s="38"/>
      <c r="H34" s="38"/>
      <c r="I34" s="38"/>
      <c r="J34" s="38"/>
      <c r="K34" s="38"/>
      <c r="L34" s="38"/>
      <c r="M34" s="68" t="s">
        <v>15</v>
      </c>
      <c r="N34" s="69"/>
      <c r="O34" s="5">
        <f>+O28+O31+O33</f>
        <v>0</v>
      </c>
    </row>
    <row r="37" spans="1:15" x14ac:dyDescent="0.25">
      <c r="B37" s="30"/>
      <c r="C37" s="30"/>
    </row>
    <row r="38" spans="1:15" x14ac:dyDescent="0.25">
      <c r="B38" s="51"/>
      <c r="C38" s="51"/>
    </row>
    <row r="39" spans="1:15" ht="15.75" thickBot="1" x14ac:dyDescent="0.3">
      <c r="B39" s="52"/>
      <c r="C39" s="52"/>
    </row>
    <row r="40" spans="1:15" x14ac:dyDescent="0.25">
      <c r="B40" s="42" t="s">
        <v>20</v>
      </c>
      <c r="C40" s="42"/>
    </row>
    <row r="42" spans="1:15" x14ac:dyDescent="0.25">
      <c r="A42" s="25" t="s">
        <v>44</v>
      </c>
    </row>
  </sheetData>
  <sheetProtection algorithmName="SHA-512" hashValue="GF/6zYgBCIs5BzXbmuagFJe4e1OM/Rv81MypRgUdoNbRUfCAZlDjo9mGRLAxgeQgdSSzggKXQ0f0aEDvb2DqcA==" saltValue="DrcJzgQ3mmBONc6C0GBE6A==" spinCount="100000" sheet="1" scenarios="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2022-07-12T16:23:38Z</dcterms:modified>
</cp:coreProperties>
</file>